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20\EJECUCIÓN MENSUAL\11 NOVIEMBRE\"/>
    </mc:Choice>
  </mc:AlternateContent>
  <bookViews>
    <workbookView xWindow="-120" yWindow="-120" windowWidth="20730" windowHeight="11160"/>
  </bookViews>
  <sheets>
    <sheet name="30-11-2020" sheetId="8" r:id="rId1"/>
    <sheet name="Torta" sheetId="9" r:id="rId2"/>
    <sheet name="Hoja1" sheetId="10" r:id="rId3"/>
  </sheets>
  <definedNames>
    <definedName name="_xlnm.Print_Area" localSheetId="0">'30-11-2020'!$A$1:$F$26</definedName>
    <definedName name="Print_Area" localSheetId="0">'30-11-2020'!$A$1:$F$23</definedName>
    <definedName name="Print_Area" localSheetId="1">Torta!$A$1:$N$47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  <c r="C9" i="8"/>
  <c r="C6" i="8" l="1"/>
  <c r="E7" i="8" l="1"/>
  <c r="E9" i="8" l="1"/>
  <c r="E10" i="8" l="1"/>
  <c r="E7" i="10" l="1"/>
  <c r="C7" i="10"/>
  <c r="D7" i="10"/>
  <c r="B7" i="10"/>
  <c r="D5" i="10"/>
  <c r="D4" i="10" s="1"/>
  <c r="E4" i="10" s="1"/>
  <c r="E5" i="10" l="1"/>
  <c r="D19" i="8"/>
  <c r="C19" i="8"/>
  <c r="B19" i="8"/>
  <c r="D20" i="8"/>
  <c r="C20" i="8"/>
  <c r="B20" i="8"/>
  <c r="B22" i="8" l="1"/>
  <c r="E20" i="8"/>
  <c r="C22" i="8"/>
  <c r="E19" i="8"/>
  <c r="D22" i="8"/>
  <c r="E22" i="8" l="1"/>
  <c r="B14" i="8"/>
  <c r="D14" i="8"/>
  <c r="C14" i="8"/>
  <c r="E14" i="8" l="1"/>
  <c r="E12" i="8"/>
  <c r="E6" i="8" l="1"/>
  <c r="E8" i="8"/>
  <c r="E11" i="8"/>
  <c r="E5" i="8" l="1"/>
</calcChain>
</file>

<file path=xl/sharedStrings.xml><?xml version="1.0" encoding="utf-8"?>
<sst xmlns="http://schemas.openxmlformats.org/spreadsheetml/2006/main" count="28" uniqueCount="22">
  <si>
    <t>EJECUCIÓN</t>
  </si>
  <si>
    <t xml:space="preserve">PORCENTAJE DE EJECUCIÓN % </t>
  </si>
  <si>
    <t>TOTAL A NIVEL ENTIDAD</t>
  </si>
  <si>
    <t xml:space="preserve"> </t>
  </si>
  <si>
    <t>PRESUPUESTO VIGENTE</t>
  </si>
  <si>
    <t>EJECUCIÓN - MINISTERIO DE DESARROLLO SOCIAL</t>
  </si>
  <si>
    <t>EJECUCIÓN POR TIPO DE PRESUPUESTO Y PROGRAMA</t>
  </si>
  <si>
    <t>TOTAL A NIVEL ENTIDAD POR PROGRAMA</t>
  </si>
  <si>
    <t>ACTIVIDADES CENTRALES ADMINISTRATIVAS</t>
  </si>
  <si>
    <t>ATENCIÓN SOCIAL Y COMEDORES COMUNITARIOS</t>
  </si>
  <si>
    <t>ASISTENCIA A PESCADORES POR VEDA PESQUERA</t>
  </si>
  <si>
    <t>FOMENTO DE MICROEMPRENDIMIENTOS A PARTICIPANTES DE TENONDERA</t>
  </si>
  <si>
    <t>REGULARIZACIÓN DE TERRITORIOS SOCIALES, TEKOHA</t>
  </si>
  <si>
    <t>PRESUPUESTO APROBADO 2020</t>
  </si>
  <si>
    <t>PROTECCIÓN SOCIAL A FAMILIAS DE TEKOPORA FF10 Y FF20</t>
  </si>
  <si>
    <t>TRAN. MONETARIAS A FAMILIAS AFECTADAS POR COVID19- ADICIONAL</t>
  </si>
  <si>
    <t>TOTAL</t>
  </si>
  <si>
    <t>ACTIVIDADES DE LOS PROGRAMAS DEL MDS</t>
  </si>
  <si>
    <t>CLASE 1 -  "PROGRAMA CENTRAL"</t>
  </si>
  <si>
    <t>CLASE 2 - "PROGRAMAS SUSTANTIVOS"</t>
  </si>
  <si>
    <t>ATENCIÓN SOCIAL Y COMEDORES COMUNITARIOS - OLLAS POPULARES -FF20 - OF 817 - COVID19 - ADICIONAL</t>
  </si>
  <si>
    <t>EJECUCION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</si>
</sst>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1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center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4" fillId="3" borderId="0" xfId="1" applyNumberFormat="1" applyFont="1" applyFill="1" applyAlignment="1">
      <alignment horizontal="left" vertical="center" wrapText="1"/>
    </xf>
    <xf numFmtId="165" fontId="14" fillId="3" borderId="0" xfId="1" applyNumberFormat="1" applyFont="1" applyFill="1" applyAlignment="1">
      <alignment horizontal="center" vertical="center" wrapText="1"/>
    </xf>
    <xf numFmtId="9" fontId="14" fillId="3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19" fillId="2" borderId="0" xfId="1" applyNumberFormat="1" applyFont="1" applyFill="1" applyAlignment="1">
      <alignment horizontal="center" vertical="center" wrapText="1"/>
    </xf>
    <xf numFmtId="165" fontId="19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12" fillId="5" borderId="0" xfId="1" applyNumberFormat="1" applyFont="1" applyFill="1" applyAlignment="1">
      <alignment horizontal="left" vertical="center" wrapText="1"/>
    </xf>
    <xf numFmtId="165" fontId="18" fillId="5" borderId="0" xfId="1" applyNumberFormat="1" applyFont="1" applyFill="1" applyAlignment="1">
      <alignment horizontal="left" vertical="center" wrapText="1"/>
    </xf>
    <xf numFmtId="167" fontId="10" fillId="3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Border="1" applyAlignment="1">
      <alignment horizontal="left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3" fontId="10" fillId="2" borderId="0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3" fontId="10" fillId="2" borderId="0" xfId="1" applyNumberFormat="1" applyFont="1" applyFill="1" applyAlignment="1">
      <alignment horizontal="center" vertical="center" wrapText="1"/>
    </xf>
    <xf numFmtId="3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left" vertical="center" wrapText="1"/>
    </xf>
    <xf numFmtId="3" fontId="0" fillId="0" borderId="0" xfId="0" applyNumberFormat="1"/>
    <xf numFmtId="9" fontId="10" fillId="7" borderId="0" xfId="1" applyNumberFormat="1" applyFont="1" applyFill="1" applyBorder="1" applyAlignment="1">
      <alignment horizontal="center" vertical="center" wrapText="1"/>
    </xf>
    <xf numFmtId="9" fontId="10" fillId="2" borderId="0" xfId="1" applyNumberFormat="1" applyFont="1" applyFill="1" applyBorder="1" applyAlignment="1">
      <alignment horizontal="center" vertical="center" wrapText="1"/>
    </xf>
    <xf numFmtId="9" fontId="12" fillId="5" borderId="0" xfId="1" applyNumberFormat="1" applyFont="1" applyFill="1" applyAlignment="1">
      <alignment horizontal="center" vertical="center" wrapText="1"/>
    </xf>
    <xf numFmtId="9" fontId="21" fillId="5" borderId="0" xfId="1" applyNumberFormat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9" fontId="22" fillId="5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166" fontId="23" fillId="4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8695378117363068E-2"/>
          <c:y val="0.10307219799869057"/>
          <c:w val="0.8394536811165425"/>
          <c:h val="0.89661524639055612"/>
        </c:manualLayout>
      </c:layout>
      <c:pie3DChart>
        <c:varyColors val="1"/>
        <c:ser>
          <c:idx val="0"/>
          <c:order val="0"/>
          <c:tx>
            <c:strRef>
              <c:f>'30-11-2020'!$A$2:$E$2</c:f>
              <c:strCache>
                <c:ptCount val="1"/>
                <c:pt idx="0">
                  <c:v>EJECUCIÓN - MINISTERIO DE DESARROLLO SOCIAL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1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2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Pt>
            <c:idx val="6"/>
            <c:bubble3D val="0"/>
            <c:explosion val="3"/>
            <c:extLst>
              <c:ext xmlns:c16="http://schemas.microsoft.com/office/drawing/2014/chart" uri="{C3380CC4-5D6E-409C-BE32-E72D297353CC}">
                <c16:uniqueId val="{00000006-9B0E-4479-AD33-6AE47B7FEA0F}"/>
              </c:ext>
            </c:extLst>
          </c:dPt>
          <c:dPt>
            <c:idx val="7"/>
            <c:bubble3D val="0"/>
            <c:explosion val="2"/>
            <c:extLst>
              <c:ext xmlns:c16="http://schemas.microsoft.com/office/drawing/2014/chart" uri="{C3380CC4-5D6E-409C-BE32-E72D297353CC}">
                <c16:uniqueId val="{00000007-9B0E-4479-AD33-6AE47B7FEA0F}"/>
              </c:ext>
            </c:extLst>
          </c:dPt>
          <c:dLbls>
            <c:dLbl>
              <c:idx val="0"/>
              <c:layout>
                <c:manualLayout>
                  <c:x val="1.6664632135088894E-2"/>
                  <c:y val="-1.7238345190633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4121301901411"/>
                      <c:h val="0.162066561014263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1.6796457878319052E-3"/>
                  <c:y val="-0.1651296688766401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8436766626927"/>
                      <c:h val="0.167333311467905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1.17575421114328E-2"/>
                  <c:y val="-0.16574804866874643"/>
                </c:manualLayout>
              </c:layout>
              <c:tx>
                <c:rich>
                  <a:bodyPr/>
                  <a:lstStyle/>
                  <a:p>
                    <a:fld id="{2D0ED6ED-BBF7-4B96-80BD-6C966F5874BE}" type="CATEGORYNAME">
                      <a:rPr lang="en-US" sz="1600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2589E193-EEA5-4ECF-B1AC-C34C604B87B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24578402294476"/>
                      <c:h val="0.267463248251868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3.4269403016855444E-3"/>
                  <c:y val="9.3824529177456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8406747454121"/>
                      <c:h val="0.199650897837453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-0.1462784339564599"/>
                  <c:y val="-8.82704464117498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2919102704124"/>
                      <c:h val="0.12105389401966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3.3593246395572716E-3"/>
                  <c:y val="-8.546641666154832E-2"/>
                </c:manualLayout>
              </c:layout>
              <c:tx>
                <c:rich>
                  <a:bodyPr/>
                  <a:lstStyle/>
                  <a:p>
                    <a:pPr>
                      <a:defRPr lang="es-PY" sz="1800" b="1">
                        <a:latin typeface="+mn-lt"/>
                        <a:cs typeface="Segoe UI" panose="020B0502040204020203" pitchFamily="34" charset="0"/>
                      </a:defRPr>
                    </a:pPr>
                    <a:fld id="{D502370C-FAE3-4AEE-AA51-6C3A6861B657}" type="CATEGORYNAME">
                      <a:rPr lang="en-US" sz="200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[NOMBRE DE CATEGORÍA]</a:t>
                    </a:fld>
                    <a:r>
                      <a:rPr lang="en-US" sz="1800" baseline="0"/>
                      <a:t>; </a:t>
                    </a:r>
                    <a:fld id="{D4966583-9685-48E5-A824-6BFCD467A76F}" type="VALUE">
                      <a:rPr lang="en-US" sz="1800" baseline="0"/>
                      <a:pPr>
                        <a:defRPr lang="es-PY" sz="1800" b="1">
                          <a:latin typeface="+mn-lt"/>
                          <a:cs typeface="Segoe UI" panose="020B0502040204020203" pitchFamily="34" charset="0"/>
                        </a:defRPr>
                      </a:pPr>
                      <a:t>[VALOR]</a:t>
                    </a:fld>
                    <a:endParaRPr lang="en-US" sz="18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1854089380287"/>
                      <c:h val="0.134680905674048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4.3514993417640084E-2"/>
                  <c:y val="-0.104508324198366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6.0822420705509361E-2"/>
                  <c:y val="-6.51250253986415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'30-11-2020'!$A$5:$A$13</c:f>
              <c:strCache>
                <c:ptCount val="8"/>
                <c:pt idx="0">
                  <c:v>ACTIVIDADES CENTRALES ADMINISTRATIVAS</c:v>
                </c:pt>
                <c:pt idx="1">
                  <c:v>ATENCIÓN SOCIAL Y COMEDORES COMUNITARIOS</c:v>
                </c:pt>
                <c:pt idx="2">
                  <c:v>ATENCIÓN SOCIAL Y COMEDORES COMUNITARIOS - OLLAS POPULARES -FF20 - OF 817 - COVID19 - ADICIONAL</c:v>
                </c:pt>
                <c:pt idx="3">
                  <c:v>ASISTENCIA A PESCADORES POR VEDA PESQUERA</c:v>
                </c:pt>
                <c:pt idx="4">
                  <c:v>PROTECCIÓN SOCIAL A FAMILIAS DE TEKOPORA FF10 Y FF20</c:v>
                </c:pt>
                <c:pt idx="5">
                  <c:v>TRAN. MONETARIAS A FAMILIAS AFECTADAS POR COVID19- ADICIONAL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'30-11-2020'!$E$5:$E$13</c:f>
              <c:numCache>
                <c:formatCode>0%</c:formatCode>
                <c:ptCount val="9"/>
                <c:pt idx="0">
                  <c:v>0.78070005261593078</c:v>
                </c:pt>
                <c:pt idx="1">
                  <c:v>0.9103003793106107</c:v>
                </c:pt>
                <c:pt idx="2">
                  <c:v>0</c:v>
                </c:pt>
                <c:pt idx="3">
                  <c:v>0.97182273334464508</c:v>
                </c:pt>
                <c:pt idx="4">
                  <c:v>0.98151447858979601</c:v>
                </c:pt>
                <c:pt idx="5">
                  <c:v>0.99999920166051348</c:v>
                </c:pt>
                <c:pt idx="6">
                  <c:v>0.96393916885616693</c:v>
                </c:pt>
                <c:pt idx="7">
                  <c:v>0.2703263125217476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Y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5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456640</xdr:colOff>
      <xdr:row>0</xdr:row>
      <xdr:rowOff>305919</xdr:rowOff>
    </xdr:from>
    <xdr:to>
      <xdr:col>2</xdr:col>
      <xdr:colOff>203113</xdr:colOff>
      <xdr:row>0</xdr:row>
      <xdr:rowOff>840440</xdr:rowOff>
    </xdr:to>
    <xdr:pic>
      <xdr:nvPicPr>
        <xdr:cNvPr id="6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993" y="305919"/>
          <a:ext cx="1797149" cy="53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94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5</xdr:row>
      <xdr:rowOff>57150</xdr:rowOff>
    </xdr:from>
    <xdr:to>
      <xdr:col>14</xdr:col>
      <xdr:colOff>588818</xdr:colOff>
      <xdr:row>42</xdr:row>
      <xdr:rowOff>121227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432953</xdr:colOff>
      <xdr:row>0</xdr:row>
      <xdr:rowOff>322694</xdr:rowOff>
    </xdr:from>
    <xdr:to>
      <xdr:col>4</xdr:col>
      <xdr:colOff>166254</xdr:colOff>
      <xdr:row>1</xdr:row>
      <xdr:rowOff>189189</xdr:rowOff>
    </xdr:to>
    <xdr:pic>
      <xdr:nvPicPr>
        <xdr:cNvPr id="9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953" y="322694"/>
          <a:ext cx="2712028" cy="1026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258039</xdr:colOff>
      <xdr:row>0</xdr:row>
      <xdr:rowOff>333085</xdr:rowOff>
    </xdr:from>
    <xdr:to>
      <xdr:col>11</xdr:col>
      <xdr:colOff>51954</xdr:colOff>
      <xdr:row>0</xdr:row>
      <xdr:rowOff>1039072</xdr:rowOff>
    </xdr:to>
    <xdr:pic>
      <xdr:nvPicPr>
        <xdr:cNvPr id="10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766" y="333085"/>
          <a:ext cx="2305052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2440132</xdr:colOff>
      <xdr:row>0</xdr:row>
      <xdr:rowOff>156441</xdr:rowOff>
    </xdr:from>
    <xdr:to>
      <xdr:col>13</xdr:col>
      <xdr:colOff>4497532</xdr:colOff>
      <xdr:row>2</xdr:row>
      <xdr:rowOff>393</xdr:rowOff>
    </xdr:to>
    <xdr:pic>
      <xdr:nvPicPr>
        <xdr:cNvPr id="11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1996" y="156441"/>
          <a:ext cx="2057400" cy="119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0.26651</cdr:x>
      <cdr:y>0.91663</cdr:y>
    </cdr:from>
    <cdr:to>
      <cdr:x>0.52116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030186" y="9297615"/>
          <a:ext cx="3850877" cy="8456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30/11/2020</a:t>
          </a:r>
          <a:endParaRPr lang="es-PY" sz="1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H26"/>
  <sheetViews>
    <sheetView tabSelected="1" zoomScale="85" zoomScaleNormal="85" zoomScaleSheetLayoutView="70" workbookViewId="0">
      <selection activeCell="C20" sqref="C20"/>
    </sheetView>
  </sheetViews>
  <sheetFormatPr baseColWidth="10" defaultRowHeight="15" x14ac:dyDescent="0.25"/>
  <cols>
    <col min="1" max="1" width="81.42578125" style="23" customWidth="1"/>
    <col min="2" max="2" width="32.5703125" style="8" customWidth="1"/>
    <col min="3" max="3" width="34.42578125" style="8" customWidth="1"/>
    <col min="4" max="4" width="30.85546875" style="8" customWidth="1"/>
    <col min="5" max="5" width="27.140625" style="24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25"/>
      <c r="B1" s="25"/>
      <c r="C1" s="25"/>
      <c r="D1" s="25"/>
      <c r="E1" s="25"/>
      <c r="F1" s="3"/>
      <c r="G1" s="3"/>
      <c r="H1" s="3"/>
    </row>
    <row r="2" spans="1:8" s="6" customFormat="1" ht="60" customHeight="1" x14ac:dyDescent="0.25">
      <c r="A2" s="47" t="s">
        <v>5</v>
      </c>
      <c r="B2" s="47"/>
      <c r="C2" s="47"/>
      <c r="D2" s="47"/>
      <c r="E2" s="47"/>
      <c r="F2" s="5"/>
      <c r="G2" s="5"/>
      <c r="H2" s="5"/>
    </row>
    <row r="3" spans="1:8" ht="44.25" customHeight="1" x14ac:dyDescent="0.25">
      <c r="A3" s="48" t="s">
        <v>21</v>
      </c>
      <c r="B3" s="48"/>
      <c r="C3" s="48"/>
      <c r="D3" s="48"/>
      <c r="E3" s="48"/>
    </row>
    <row r="4" spans="1:8" s="6" customFormat="1" ht="46.5" customHeight="1" x14ac:dyDescent="0.25">
      <c r="A4" s="45" t="s">
        <v>17</v>
      </c>
      <c r="B4" s="45" t="s">
        <v>13</v>
      </c>
      <c r="C4" s="45" t="s">
        <v>4</v>
      </c>
      <c r="D4" s="45" t="s">
        <v>0</v>
      </c>
      <c r="E4" s="46" t="s">
        <v>1</v>
      </c>
      <c r="F4" s="10"/>
      <c r="G4" s="10"/>
      <c r="H4" s="10"/>
    </row>
    <row r="5" spans="1:8" s="12" customFormat="1" ht="43.5" customHeight="1" x14ac:dyDescent="0.25">
      <c r="A5" s="32" t="s">
        <v>8</v>
      </c>
      <c r="B5" s="34">
        <v>52555625618</v>
      </c>
      <c r="C5" s="34">
        <v>51904553648</v>
      </c>
      <c r="D5" s="34">
        <v>40521887764</v>
      </c>
      <c r="E5" s="42">
        <f>+D5/C5</f>
        <v>0.78070005261593078</v>
      </c>
    </row>
    <row r="6" spans="1:8" s="12" customFormat="1" ht="43.5" customHeight="1" x14ac:dyDescent="0.25">
      <c r="A6" s="32" t="s">
        <v>9</v>
      </c>
      <c r="B6" s="34">
        <v>3441022000</v>
      </c>
      <c r="C6" s="34">
        <f>13891270000-C7</f>
        <v>3891270000</v>
      </c>
      <c r="D6" s="34">
        <v>3542224557</v>
      </c>
      <c r="E6" s="42">
        <f t="shared" ref="E6:E12" si="0">+D6/C6</f>
        <v>0.9103003793106107</v>
      </c>
    </row>
    <row r="7" spans="1:8" s="12" customFormat="1" ht="43.5" customHeight="1" x14ac:dyDescent="0.25">
      <c r="A7" s="32" t="s">
        <v>20</v>
      </c>
      <c r="B7" s="34">
        <v>0</v>
      </c>
      <c r="C7" s="34">
        <v>10000000000</v>
      </c>
      <c r="D7" s="34">
        <v>0</v>
      </c>
      <c r="E7" s="42">
        <f t="shared" ref="E7" si="1">+D7/C7</f>
        <v>0</v>
      </c>
    </row>
    <row r="8" spans="1:8" s="12" customFormat="1" ht="43.5" customHeight="1" x14ac:dyDescent="0.25">
      <c r="A8" s="32" t="s">
        <v>10</v>
      </c>
      <c r="B8" s="34">
        <v>6849018170</v>
      </c>
      <c r="C8" s="34">
        <v>6574357629</v>
      </c>
      <c r="D8" s="34">
        <v>6389110201</v>
      </c>
      <c r="E8" s="42">
        <f t="shared" si="0"/>
        <v>0.97182273334464508</v>
      </c>
    </row>
    <row r="9" spans="1:8" s="12" customFormat="1" ht="43.5" customHeight="1" x14ac:dyDescent="0.25">
      <c r="A9" s="32" t="s">
        <v>14</v>
      </c>
      <c r="B9" s="35">
        <v>415536264538</v>
      </c>
      <c r="C9" s="35">
        <f xml:space="preserve"> 449317603230-C10</f>
        <v>417054386345</v>
      </c>
      <c r="D9" s="35">
        <f>441608109685-D10</f>
        <v>409344918557</v>
      </c>
      <c r="E9" s="42">
        <f t="shared" ref="E9:E10" si="2">+D9/C9</f>
        <v>0.98151447858979601</v>
      </c>
    </row>
    <row r="10" spans="1:8" s="12" customFormat="1" ht="43.5" customHeight="1" x14ac:dyDescent="0.25">
      <c r="A10" s="32" t="s">
        <v>15</v>
      </c>
      <c r="B10" s="35">
        <v>0</v>
      </c>
      <c r="C10" s="35">
        <v>32263216885</v>
      </c>
      <c r="D10" s="35">
        <v>32263191128</v>
      </c>
      <c r="E10" s="42">
        <f t="shared" si="2"/>
        <v>0.99999920166051348</v>
      </c>
    </row>
    <row r="11" spans="1:8" s="12" customFormat="1" ht="43.5" customHeight="1" x14ac:dyDescent="0.25">
      <c r="A11" s="32" t="s">
        <v>11</v>
      </c>
      <c r="B11" s="35">
        <v>37086423172</v>
      </c>
      <c r="C11" s="35">
        <v>34024618404</v>
      </c>
      <c r="D11" s="35">
        <v>32797662385</v>
      </c>
      <c r="E11" s="42">
        <f t="shared" si="0"/>
        <v>0.96393916885616693</v>
      </c>
    </row>
    <row r="12" spans="1:8" s="12" customFormat="1" ht="43.5" customHeight="1" x14ac:dyDescent="0.25">
      <c r="A12" s="32" t="s">
        <v>12</v>
      </c>
      <c r="B12" s="35">
        <v>9116939516</v>
      </c>
      <c r="C12" s="35">
        <v>8007828342</v>
      </c>
      <c r="D12" s="35">
        <v>2164726707</v>
      </c>
      <c r="E12" s="42">
        <f t="shared" si="0"/>
        <v>0.2703263125217476</v>
      </c>
    </row>
    <row r="13" spans="1:8" s="12" customFormat="1" ht="9.75" customHeight="1" x14ac:dyDescent="0.25">
      <c r="A13" s="9"/>
      <c r="B13" s="31"/>
      <c r="C13" s="31"/>
      <c r="D13" s="31"/>
      <c r="E13" s="14"/>
    </row>
    <row r="14" spans="1:8" s="13" customFormat="1" ht="35.25" customHeight="1" x14ac:dyDescent="0.25">
      <c r="A14" s="29" t="s">
        <v>2</v>
      </c>
      <c r="B14" s="36">
        <f>SUM(B5:B13)</f>
        <v>524585293014</v>
      </c>
      <c r="C14" s="36">
        <f>SUM(C5:C13)</f>
        <v>563720231253</v>
      </c>
      <c r="D14" s="36">
        <f>SUM(D5:D13)</f>
        <v>527023721299</v>
      </c>
      <c r="E14" s="43">
        <f>+D14/C14</f>
        <v>0.93490297505833098</v>
      </c>
      <c r="F14" s="5"/>
      <c r="G14" s="5"/>
      <c r="H14" s="5"/>
    </row>
    <row r="15" spans="1:8" s="15" customFormat="1" ht="12.75" customHeight="1" x14ac:dyDescent="0.25">
      <c r="A15" s="9"/>
      <c r="B15" s="11"/>
      <c r="C15" s="11"/>
      <c r="D15" s="11"/>
      <c r="E15" s="14"/>
      <c r="F15" s="5"/>
      <c r="G15" s="5"/>
      <c r="H15" s="5"/>
    </row>
    <row r="16" spans="1:8" s="15" customFormat="1" ht="41.25" customHeight="1" x14ac:dyDescent="0.25">
      <c r="A16" s="49" t="s">
        <v>6</v>
      </c>
      <c r="B16" s="49"/>
      <c r="C16" s="49"/>
      <c r="D16" s="49"/>
      <c r="E16" s="49"/>
      <c r="F16" s="5"/>
      <c r="G16" s="5"/>
      <c r="H16" s="5"/>
    </row>
    <row r="17" spans="1:8" s="27" customFormat="1" ht="42" customHeight="1" x14ac:dyDescent="0.25">
      <c r="A17" s="30"/>
      <c r="B17" s="45" t="s">
        <v>13</v>
      </c>
      <c r="C17" s="45" t="s">
        <v>4</v>
      </c>
      <c r="D17" s="45" t="s">
        <v>0</v>
      </c>
      <c r="E17" s="45" t="s">
        <v>1</v>
      </c>
      <c r="F17" s="26"/>
      <c r="G17" s="26"/>
      <c r="H17" s="26"/>
    </row>
    <row r="18" spans="1:8" s="22" customFormat="1" x14ac:dyDescent="0.25">
      <c r="A18" s="19"/>
      <c r="B18" s="20"/>
      <c r="C18" s="20"/>
      <c r="D18" s="21"/>
      <c r="E18" s="16"/>
      <c r="F18" s="17"/>
      <c r="G18" s="17"/>
      <c r="H18" s="17"/>
    </row>
    <row r="19" spans="1:8" s="18" customFormat="1" ht="42" customHeight="1" x14ac:dyDescent="0.25">
      <c r="A19" s="9" t="s">
        <v>18</v>
      </c>
      <c r="B19" s="37">
        <f>SUM(B5:B8)</f>
        <v>62845665788</v>
      </c>
      <c r="C19" s="37">
        <f>SUM(C5:C8)</f>
        <v>72370181277</v>
      </c>
      <c r="D19" s="37">
        <f>SUM(D5:D8)</f>
        <v>50453222522</v>
      </c>
      <c r="E19" s="28">
        <f>+D19/C19</f>
        <v>0.6971548451549141</v>
      </c>
      <c r="F19" s="17"/>
      <c r="G19" s="17"/>
      <c r="H19" s="17"/>
    </row>
    <row r="20" spans="1:8" s="18" customFormat="1" ht="35.25" customHeight="1" x14ac:dyDescent="0.25">
      <c r="A20" s="9" t="s">
        <v>19</v>
      </c>
      <c r="B20" s="37">
        <f>SUM(B9:B12)</f>
        <v>461739627226</v>
      </c>
      <c r="C20" s="37">
        <f>SUM(C9:C12)</f>
        <v>491350049976</v>
      </c>
      <c r="D20" s="37">
        <f>SUM(D9:D12)</f>
        <v>476570498777</v>
      </c>
      <c r="E20" s="28">
        <f>+D20/C20</f>
        <v>0.96992052570316845</v>
      </c>
      <c r="F20" s="17"/>
      <c r="G20" s="17"/>
      <c r="H20" s="17"/>
    </row>
    <row r="21" spans="1:8" s="18" customFormat="1" ht="18.75" customHeight="1" x14ac:dyDescent="0.25">
      <c r="A21" s="9"/>
      <c r="B21" s="37"/>
      <c r="C21" s="37"/>
      <c r="D21" s="37"/>
      <c r="E21" s="28"/>
      <c r="F21" s="17"/>
      <c r="G21" s="17"/>
      <c r="H21" s="17"/>
    </row>
    <row r="22" spans="1:8" s="18" customFormat="1" ht="27.75" customHeight="1" x14ac:dyDescent="0.25">
      <c r="A22" s="39" t="s">
        <v>7</v>
      </c>
      <c r="B22" s="38">
        <f>SUM(B19:B21)</f>
        <v>524585293014</v>
      </c>
      <c r="C22" s="38">
        <f>SUM(C19:C21)</f>
        <v>563720231253</v>
      </c>
      <c r="D22" s="38">
        <f>SUM(D19:D21)</f>
        <v>527023721299</v>
      </c>
      <c r="E22" s="44">
        <f>+D22/C22</f>
        <v>0.93490297505833098</v>
      </c>
      <c r="F22" s="17"/>
      <c r="G22" s="17"/>
      <c r="H22" s="17"/>
    </row>
    <row r="23" spans="1:8" s="18" customFormat="1" x14ac:dyDescent="0.25">
      <c r="A23" s="19"/>
      <c r="B23" s="20"/>
      <c r="C23" s="20"/>
      <c r="D23" s="21"/>
      <c r="E23" s="16"/>
      <c r="F23" s="17"/>
      <c r="G23" s="17"/>
      <c r="H23" s="17"/>
    </row>
    <row r="24" spans="1:8" s="18" customFormat="1" x14ac:dyDescent="0.25">
      <c r="A24" s="23"/>
      <c r="B24" s="8"/>
      <c r="C24" s="8"/>
      <c r="D24" s="8"/>
      <c r="E24" s="24"/>
      <c r="F24" s="7"/>
      <c r="G24" s="7"/>
      <c r="H24" s="7"/>
    </row>
    <row r="26" spans="1:8" ht="9.75" customHeight="1" x14ac:dyDescent="0.25"/>
  </sheetData>
  <mergeCells count="3">
    <mergeCell ref="A2:E2"/>
    <mergeCell ref="A3:E3"/>
    <mergeCell ref="A16:E16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57" orientation="landscape" r:id="rId1"/>
  <headerFooter alignWithMargins="0"/>
  <ignoredErrors>
    <ignoredError sqref="B19:B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49"/>
  <sheetViews>
    <sheetView view="pageBreakPreview" topLeftCell="A3" zoomScale="40" zoomScaleSheetLayoutView="40" workbookViewId="0">
      <selection activeCell="F3" sqref="F3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50"/>
      <c r="B1" s="50"/>
      <c r="C1" s="50"/>
      <c r="D1" s="50"/>
      <c r="E1" s="50"/>
      <c r="F1" s="1"/>
      <c r="G1" s="1"/>
      <c r="H1" s="1"/>
    </row>
    <row r="36" ht="254.25" customHeight="1" x14ac:dyDescent="0.25"/>
    <row r="49" spans="3:3" x14ac:dyDescent="0.25">
      <c r="C49" t="s">
        <v>3</v>
      </c>
    </row>
  </sheetData>
  <mergeCells count="1">
    <mergeCell ref="A1:E1"/>
  </mergeCells>
  <printOptions horizontalCentered="1"/>
  <pageMargins left="0.70866141732283472" right="0.86614173228346458" top="0.43307086614173229" bottom="0.34" header="0.31496062992125984" footer="0.31496062992125984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7"/>
  <sheetViews>
    <sheetView workbookViewId="0">
      <selection activeCell="D9" sqref="D9"/>
    </sheetView>
  </sheetViews>
  <sheetFormatPr baseColWidth="10" defaultRowHeight="15" x14ac:dyDescent="0.25"/>
  <cols>
    <col min="1" max="1" width="45.42578125" bestFit="1" customWidth="1"/>
    <col min="2" max="4" width="20.7109375" bestFit="1" customWidth="1"/>
    <col min="5" max="5" width="11.140625" bestFit="1" customWidth="1"/>
  </cols>
  <sheetData>
    <row r="4" spans="1:5" s="12" customFormat="1" ht="48" customHeight="1" x14ac:dyDescent="0.25">
      <c r="A4" s="32" t="s">
        <v>14</v>
      </c>
      <c r="B4" s="35">
        <v>415536264538</v>
      </c>
      <c r="C4" s="35">
        <v>415536264538</v>
      </c>
      <c r="D4" s="35">
        <f>80533216177+159873503078-D5</f>
        <v>208869905284</v>
      </c>
      <c r="E4" s="33">
        <f t="shared" ref="E4:E5" si="0">+D4/C4</f>
        <v>0.50265144852333155</v>
      </c>
    </row>
    <row r="5" spans="1:5" s="12" customFormat="1" ht="48" customHeight="1" x14ac:dyDescent="0.25">
      <c r="A5" s="32" t="s">
        <v>15</v>
      </c>
      <c r="B5" s="35">
        <v>0</v>
      </c>
      <c r="C5" s="35">
        <v>31536813971</v>
      </c>
      <c r="D5" s="35">
        <f>+C5</f>
        <v>31536813971</v>
      </c>
      <c r="E5" s="33">
        <f t="shared" si="0"/>
        <v>1</v>
      </c>
    </row>
    <row r="7" spans="1:5" ht="18.75" x14ac:dyDescent="0.25">
      <c r="A7" t="s">
        <v>16</v>
      </c>
      <c r="B7" s="40">
        <f>+B4+B5</f>
        <v>415536264538</v>
      </c>
      <c r="C7" s="40">
        <f t="shared" ref="C7:D7" si="1">+C4+C5</f>
        <v>447073078509</v>
      </c>
      <c r="D7" s="40">
        <f t="shared" si="1"/>
        <v>240406719255</v>
      </c>
      <c r="E7" s="41">
        <f>+D7/C7</f>
        <v>0.53773472573379388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30-11-2020</vt:lpstr>
      <vt:lpstr>Torta</vt:lpstr>
      <vt:lpstr>Hoja1</vt:lpstr>
      <vt:lpstr>'30-11-2020'!Área_de_impresión</vt:lpstr>
      <vt:lpstr>'30-11-2020'!Print_Area</vt:lpstr>
      <vt:lpstr>Torta!Print_Area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LUIS G.-</cp:lastModifiedBy>
  <cp:lastPrinted>2020-12-01T12:02:49Z</cp:lastPrinted>
  <dcterms:created xsi:type="dcterms:W3CDTF">2009-07-11T01:02:48Z</dcterms:created>
  <dcterms:modified xsi:type="dcterms:W3CDTF">2020-12-01T12:28:10Z</dcterms:modified>
</cp:coreProperties>
</file>