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9200" windowHeight="10860"/>
  </bookViews>
  <sheets>
    <sheet name="28-02-2025" sheetId="1" r:id="rId1"/>
    <sheet name="Torta" sheetId="2" r:id="rId2"/>
  </sheets>
  <definedNames>
    <definedName name="_xlnm.Print_Area" localSheetId="0">'28-02-2025'!$A$1:$E$21</definedName>
    <definedName name="_xlnm.Print_Area" localSheetId="1">Torta!$A$1:$P$49</definedName>
    <definedName name="Print_Area" localSheetId="0">'28-02-2025'!$A$1:$E$21</definedName>
    <definedName name="Print_Area" localSheetId="1">Torta!$A$1:$N$47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S22" i="2" s="1"/>
  <c r="D20" i="1" l="1"/>
  <c r="C20" i="1"/>
  <c r="B20" i="1"/>
  <c r="E12" i="1"/>
  <c r="S29" i="2" s="1"/>
  <c r="C16" i="1"/>
  <c r="K16" i="1" s="1"/>
  <c r="D16" i="1"/>
  <c r="B16" i="1"/>
  <c r="E15" i="1"/>
  <c r="S32" i="2" s="1"/>
  <c r="E13" i="1"/>
  <c r="S30" i="2" s="1"/>
  <c r="E14" i="1" l="1"/>
  <c r="S31" i="2" s="1"/>
  <c r="E7" i="1" l="1"/>
  <c r="S24" i="2" s="1"/>
  <c r="E9" i="1" l="1"/>
  <c r="S26" i="2" s="1"/>
  <c r="C19" i="1"/>
  <c r="D19" i="1"/>
  <c r="B19" i="1"/>
  <c r="E11" i="1" l="1"/>
  <c r="S28" i="2" s="1"/>
  <c r="E10" i="1"/>
  <c r="S27" i="2" s="1"/>
  <c r="E8" i="1"/>
  <c r="S25" i="2" s="1"/>
  <c r="E6" i="1"/>
  <c r="S23" i="2" s="1"/>
  <c r="E16" i="1" l="1"/>
  <c r="S34" i="2" s="1"/>
  <c r="B21" i="1"/>
  <c r="C21" i="1"/>
  <c r="E20" i="1"/>
  <c r="E19" i="1"/>
  <c r="D21" i="1"/>
  <c r="E21" i="1" l="1"/>
</calcChain>
</file>

<file path=xl/sharedStrings.xml><?xml version="1.0" encoding="utf-8"?>
<sst xmlns="http://schemas.openxmlformats.org/spreadsheetml/2006/main" count="41" uniqueCount="25">
  <si>
    <t>EJECUCIÓN - MINISTERIO DE DESARROLLO SOCIAL</t>
  </si>
  <si>
    <t>ACTIVIDADES DE LOS PROGRAMAS DEL MDS</t>
  </si>
  <si>
    <t>PRESUPUESTO VIGENTE</t>
  </si>
  <si>
    <t>EJECUCIÓN</t>
  </si>
  <si>
    <t xml:space="preserve">PORCENTAJE DE EJECUCIÓN % </t>
  </si>
  <si>
    <t>ACTIVIDADES CENTRALES ADMINISTRATIVAS</t>
  </si>
  <si>
    <t>ATENCIÓN SOCIAL Y COMEDORES COMUNITARIOS</t>
  </si>
  <si>
    <t>ASISTENCIA A PESCADORES POR VEDA PESQUERA</t>
  </si>
  <si>
    <t>ADMINISTRACION DE DONACION DE ALIMENTOS</t>
  </si>
  <si>
    <t xml:space="preserve">PROTECCIÓN SOCIAL A FAMILIAS DE TEKOPORA </t>
  </si>
  <si>
    <t>FOMENTO DE MICROEMPRENDIMIENTOS A PARTICIPANTES DE TENONDERA</t>
  </si>
  <si>
    <t>REGULARIZACIÓN DE TERRITORIOS SOCIALES, TEKOHA</t>
  </si>
  <si>
    <t>TOTAL A NIVEL ENTIDAD</t>
  </si>
  <si>
    <t>EJECUCIÓN POR CLASE DE PRESUPUESTO Y PROGRAMA</t>
  </si>
  <si>
    <t>CLASE 1 -  "PROGRAMA CENTRAL"</t>
  </si>
  <si>
    <t>CLASE 2 - "PROGRAMAS SUSTANTIVOS"</t>
  </si>
  <si>
    <t>TOTAL A NIVEL ENTIDAD POR PROGRAMA</t>
  </si>
  <si>
    <t xml:space="preserve"> </t>
  </si>
  <si>
    <t xml:space="preserve">COORDINACION ADMINISTRATIVA Y FINANCIERA DEL GABINETE SOCIAL </t>
  </si>
  <si>
    <t>PROVISION DE ALIMENTACION ESCOLAR - FONAE</t>
  </si>
  <si>
    <t>ACCESO A LA ALIMENTACION ESCOLAR HAMBRE CERO EN LAS ESCUELAS -GESTION ADMINISTRATIVA</t>
  </si>
  <si>
    <t>ACCESO A LA PENSION PARA ADULTOS MAYORES</t>
  </si>
  <si>
    <t>PRESUPUESTO APROBADO 2025</t>
  </si>
  <si>
    <t>EJECUCION AL 28 DE FEBRERO DE 2025</t>
  </si>
  <si>
    <t>EJECUCIÓN GLOBAL AL 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</si>
</sst>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4"/>
      <color theme="2" tint="-0.89999084444715716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26"/>
      <color theme="2" tint="-0.89999084444715716"/>
      <name val="Calibri"/>
      <family val="2"/>
      <scheme val="minor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22"/>
      <color rgb="FF16365C"/>
      <name val="Calibri"/>
      <family val="2"/>
      <scheme val="minor"/>
    </font>
    <font>
      <b/>
      <i/>
      <sz val="36"/>
      <color indexed="8"/>
      <name val="Maiandra GD"/>
      <family val="2"/>
    </font>
    <font>
      <sz val="14"/>
      <color theme="1"/>
      <name val="Calibri"/>
      <family val="2"/>
      <scheme val="minor"/>
    </font>
    <font>
      <sz val="14"/>
      <color rgb="FF595959"/>
      <name val="Calibri"/>
      <family val="2"/>
      <scheme val="minor"/>
    </font>
    <font>
      <b/>
      <sz val="26"/>
      <color rgb="FF16365C"/>
      <name val="Calibri"/>
      <family val="2"/>
      <scheme val="minor"/>
    </font>
    <font>
      <sz val="22"/>
      <color indexed="8"/>
      <name val="Maiandra GD"/>
      <family val="2"/>
    </font>
    <font>
      <b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22"/>
      <color theme="2" tint="-0.89999084444715716"/>
      <name val="Calibri"/>
      <family val="2"/>
      <scheme val="minor"/>
    </font>
    <font>
      <sz val="22"/>
      <color theme="3" tint="-0.249977111117893"/>
      <name val="Calibri"/>
      <family val="2"/>
      <scheme val="minor"/>
    </font>
    <font>
      <sz val="22"/>
      <color indexed="12"/>
      <name val="Calibri"/>
      <family val="2"/>
      <scheme val="minor"/>
    </font>
    <font>
      <b/>
      <sz val="20"/>
      <color rgb="FF16365C"/>
      <name val="Calibri"/>
      <family val="2"/>
      <scheme val="minor"/>
    </font>
    <font>
      <sz val="20"/>
      <color indexed="8"/>
      <name val="Maiandra G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4E2E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5" fontId="4" fillId="3" borderId="0" xfId="1" applyNumberFormat="1" applyFont="1" applyFill="1" applyBorder="1" applyAlignment="1">
      <alignment horizontal="left" vertical="center" wrapText="1"/>
    </xf>
    <xf numFmtId="9" fontId="4" fillId="3" borderId="0" xfId="1" applyNumberFormat="1" applyFont="1" applyFill="1" applyBorder="1" applyAlignment="1">
      <alignment horizontal="center" vertical="center" wrapText="1"/>
    </xf>
    <xf numFmtId="165" fontId="4" fillId="3" borderId="0" xfId="1" applyNumberFormat="1" applyFont="1" applyFill="1" applyAlignment="1">
      <alignment horizontal="left" vertical="center" wrapText="1"/>
    </xf>
    <xf numFmtId="165" fontId="6" fillId="2" borderId="0" xfId="1" applyNumberFormat="1" applyFont="1" applyFill="1" applyAlignment="1">
      <alignment vertical="center" wrapText="1"/>
    </xf>
    <xf numFmtId="165" fontId="7" fillId="2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5" fontId="9" fillId="2" borderId="0" xfId="1" applyNumberFormat="1" applyFont="1" applyFill="1" applyAlignment="1">
      <alignment vertical="center" wrapText="1"/>
    </xf>
    <xf numFmtId="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readingOrder="1"/>
    </xf>
    <xf numFmtId="165" fontId="13" fillId="0" borderId="0" xfId="1" applyNumberFormat="1" applyFont="1" applyAlignment="1">
      <alignment horizontal="center" vertical="center" wrapText="1"/>
    </xf>
    <xf numFmtId="165" fontId="14" fillId="2" borderId="0" xfId="1" applyNumberFormat="1" applyFont="1" applyFill="1" applyAlignment="1">
      <alignment vertical="center"/>
    </xf>
    <xf numFmtId="165" fontId="15" fillId="2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165" fontId="17" fillId="3" borderId="0" xfId="1" applyNumberFormat="1" applyFont="1" applyFill="1" applyBorder="1" applyAlignment="1">
      <alignment horizontal="left" vertical="center" wrapText="1"/>
    </xf>
    <xf numFmtId="3" fontId="17" fillId="3" borderId="0" xfId="1" applyNumberFormat="1" applyFont="1" applyFill="1" applyBorder="1" applyAlignment="1">
      <alignment horizontal="center" vertical="center" wrapText="1"/>
    </xf>
    <xf numFmtId="9" fontId="17" fillId="3" borderId="0" xfId="1" applyNumberFormat="1" applyFont="1" applyFill="1" applyBorder="1" applyAlignment="1">
      <alignment horizontal="center" vertical="center" wrapText="1"/>
    </xf>
    <xf numFmtId="3" fontId="17" fillId="2" borderId="0" xfId="1" applyNumberFormat="1" applyFont="1" applyFill="1" applyBorder="1" applyAlignment="1">
      <alignment horizontal="center" vertical="center" wrapText="1"/>
    </xf>
    <xf numFmtId="165" fontId="17" fillId="3" borderId="0" xfId="1" applyNumberFormat="1" applyFont="1" applyFill="1" applyAlignment="1">
      <alignment horizontal="left" vertical="center" wrapText="1"/>
    </xf>
    <xf numFmtId="9" fontId="17" fillId="3" borderId="0" xfId="1" applyNumberFormat="1" applyFont="1" applyFill="1" applyAlignment="1">
      <alignment horizontal="center" vertical="center" wrapText="1"/>
    </xf>
    <xf numFmtId="165" fontId="8" fillId="6" borderId="0" xfId="1" applyNumberFormat="1" applyFont="1" applyFill="1" applyAlignment="1">
      <alignment horizontal="left" vertical="center" wrapText="1"/>
    </xf>
    <xf numFmtId="3" fontId="8" fillId="6" borderId="0" xfId="1" applyNumberFormat="1" applyFont="1" applyFill="1" applyAlignment="1">
      <alignment horizontal="center" vertical="center" wrapText="1"/>
    </xf>
    <xf numFmtId="9" fontId="8" fillId="6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3" fontId="17" fillId="3" borderId="0" xfId="1" applyNumberFormat="1" applyFont="1" applyFill="1" applyAlignment="1">
      <alignment horizontal="center" vertical="center" wrapText="1"/>
    </xf>
    <xf numFmtId="9" fontId="17" fillId="3" borderId="0" xfId="2" applyFont="1" applyFill="1" applyAlignment="1">
      <alignment horizontal="center" vertical="center" wrapText="1"/>
    </xf>
    <xf numFmtId="165" fontId="18" fillId="0" borderId="0" xfId="1" applyNumberFormat="1" applyFont="1" applyAlignment="1">
      <alignment horizontal="center" vertical="center" wrapText="1"/>
    </xf>
    <xf numFmtId="3" fontId="16" fillId="6" borderId="0" xfId="1" applyNumberFormat="1" applyFont="1" applyFill="1" applyAlignment="1">
      <alignment horizontal="center" vertical="center" wrapText="1"/>
    </xf>
    <xf numFmtId="9" fontId="16" fillId="6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left" vertical="center" wrapText="1"/>
    </xf>
    <xf numFmtId="9" fontId="15" fillId="0" borderId="0" xfId="1" applyNumberFormat="1" applyFont="1" applyAlignment="1">
      <alignment horizontal="center" vertical="center" wrapText="1"/>
    </xf>
    <xf numFmtId="165" fontId="19" fillId="6" borderId="0" xfId="1" applyNumberFormat="1" applyFont="1" applyFill="1" applyAlignment="1">
      <alignment horizontal="center" vertical="center" wrapText="1"/>
    </xf>
    <xf numFmtId="165" fontId="20" fillId="0" borderId="0" xfId="1" applyNumberFormat="1" applyFont="1" applyAlignment="1">
      <alignment horizontal="center" vertical="center" wrapText="1"/>
    </xf>
    <xf numFmtId="165" fontId="5" fillId="4" borderId="0" xfId="1" applyNumberFormat="1" applyFont="1" applyFill="1" applyAlignment="1">
      <alignment horizontal="center" vertical="center" wrapText="1"/>
    </xf>
    <xf numFmtId="166" fontId="12" fillId="5" borderId="0" xfId="1" applyNumberFormat="1" applyFont="1" applyFill="1" applyAlignment="1">
      <alignment horizontal="center" vertical="center" wrapText="1"/>
    </xf>
    <xf numFmtId="165" fontId="6" fillId="2" borderId="0" xfId="1" applyNumberFormat="1" applyFont="1" applyFill="1" applyAlignment="1">
      <alignment horizontal="center" vertical="center" wrapText="1"/>
    </xf>
    <xf numFmtId="165" fontId="3" fillId="4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6365C"/>
      <color rgb="FFE4E2EC"/>
      <color rgb="FFC4D79B"/>
      <color rgb="FFC4D7FF"/>
      <color rgb="FFDA9694"/>
      <color rgb="FFFB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2400" b="1" i="1"/>
              <a:t>EJECUCIÓN</a:t>
            </a:r>
            <a:r>
              <a:rPr lang="es-PY" sz="2400" b="1" i="1" baseline="0"/>
              <a:t> GLOBAL AL 28/02/2025</a:t>
            </a:r>
          </a:p>
          <a:p>
            <a:pPr>
              <a:defRPr sz="2400" b="1" i="1"/>
            </a:pPr>
            <a:r>
              <a:rPr lang="es-PY" sz="2400" b="1" i="1" baseline="0"/>
              <a:t>14%</a:t>
            </a:r>
            <a:endParaRPr lang="es-PY" sz="2400" b="1" i="1"/>
          </a:p>
        </c:rich>
      </c:tx>
      <c:layout>
        <c:manualLayout>
          <c:xMode val="edge"/>
          <c:yMode val="edge"/>
          <c:x val="0.37092831962397182"/>
          <c:y val="2.1308980213089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43-4093-9C3B-34D4A425D6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43-4093-9C3B-34D4A425D6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43-4093-9C3B-34D4A425D6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43-4093-9C3B-34D4A425D6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243-4093-9C3B-34D4A425D6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243-4093-9C3B-34D4A425D6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243-4093-9C3B-34D4A425D6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17-44E9-8457-64EBF67520F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19DE-47B9-A65C-5C1C90754D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8C2E-4CE4-BA76-293FEC20E08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2AF-44C2-8225-D520A89E11A0}"/>
              </c:ext>
            </c:extLst>
          </c:dPt>
          <c:dLbls>
            <c:dLbl>
              <c:idx val="0"/>
              <c:layout>
                <c:manualLayout>
                  <c:x val="-6.235137910933871E-2"/>
                  <c:y val="-6.23293867183146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3-4093-9C3B-34D4A425D69C}"/>
                </c:ext>
              </c:extLst>
            </c:dLbl>
            <c:dLbl>
              <c:idx val="1"/>
              <c:layout>
                <c:manualLayout>
                  <c:x val="-5.1188399463200494E-2"/>
                  <c:y val="-0.169380546551100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021950399560807E-2"/>
                      <c:h val="0.106839826839826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243-4093-9C3B-34D4A425D69C}"/>
                </c:ext>
              </c:extLst>
            </c:dLbl>
            <c:dLbl>
              <c:idx val="2"/>
              <c:layout>
                <c:manualLayout>
                  <c:x val="1.8522469100909853E-2"/>
                  <c:y val="-8.74720295073590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623940955676648E-2"/>
                      <c:h val="0.13281385281385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243-4093-9C3B-34D4A425D69C}"/>
                </c:ext>
              </c:extLst>
            </c:dLbl>
            <c:dLbl>
              <c:idx val="3"/>
              <c:layout>
                <c:manualLayout>
                  <c:x val="-8.6754505275559706E-3"/>
                  <c:y val="9.85454090965900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674078049292"/>
                      <c:h val="9.04858104858104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243-4093-9C3B-34D4A425D69C}"/>
                </c:ext>
              </c:extLst>
            </c:dLbl>
            <c:dLbl>
              <c:idx val="4"/>
              <c:layout>
                <c:manualLayout>
                  <c:x val="-2.3139599705361287E-2"/>
                  <c:y val="0.132970117177033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51860556208382"/>
                      <c:h val="9.09956709956709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243-4093-9C3B-34D4A425D69C}"/>
                </c:ext>
              </c:extLst>
            </c:dLbl>
            <c:dLbl>
              <c:idx val="5"/>
              <c:layout>
                <c:manualLayout>
                  <c:x val="-0.11006766325105764"/>
                  <c:y val="6.6728226837228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49745397571485"/>
                      <c:h val="8.85618085618085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243-4093-9C3B-34D4A425D69C}"/>
                </c:ext>
              </c:extLst>
            </c:dLbl>
            <c:dLbl>
              <c:idx val="6"/>
              <c:layout>
                <c:manualLayout>
                  <c:x val="7.5301153101569929E-2"/>
                  <c:y val="-5.0420664049043292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88050186441148"/>
                      <c:h val="0.121779701779701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243-4093-9C3B-34D4A425D69C}"/>
                </c:ext>
              </c:extLst>
            </c:dLbl>
            <c:dLbl>
              <c:idx val="7"/>
              <c:layout>
                <c:manualLayout>
                  <c:x val="-7.2352864841242426E-2"/>
                  <c:y val="1.120908180241635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548B62-BA7C-4B48-B23D-E8640C89DB4F}" type="CATEGORYNAME">
                      <a:rPr lang="en-US" sz="1800" b="1"/>
                      <a:pPr>
                        <a:defRPr sz="1800" b="1"/>
                      </a:pPr>
                      <a:t>[NOMBRE DE CATEGORÍA]</a:t>
                    </a:fld>
                    <a:r>
                      <a:rPr lang="en-US" sz="1800" b="1"/>
                      <a:t>; 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3179510693996"/>
                      <c:h val="0.109884200047247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117-44E9-8457-64EBF67520F8}"/>
                </c:ext>
              </c:extLst>
            </c:dLbl>
            <c:dLbl>
              <c:idx val="8"/>
              <c:layout>
                <c:manualLayout>
                  <c:x val="-0.10269320330258365"/>
                  <c:y val="-0.10875201205909868"/>
                </c:manualLayout>
              </c:layout>
              <c:tx>
                <c:rich>
                  <a:bodyPr/>
                  <a:lstStyle/>
                  <a:p>
                    <a:fld id="{DCA901D8-761A-43E3-893B-B78D3B14BFCF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0%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19DE-47B9-A65C-5C1C90754D58}"/>
                </c:ext>
              </c:extLst>
            </c:dLbl>
            <c:dLbl>
              <c:idx val="9"/>
              <c:layout>
                <c:manualLayout>
                  <c:x val="4.2755538217828827E-2"/>
                  <c:y val="-0.142140745724587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C2E-4CE4-BA76-293FEC20E082}"/>
                </c:ext>
              </c:extLst>
            </c:dLbl>
            <c:dLbl>
              <c:idx val="10"/>
              <c:layout>
                <c:manualLayout>
                  <c:x val="0.11968050556547646"/>
                  <c:y val="-4.6129082349554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2AF-44C2-8225-D520A89E1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'28-02-2025'!$A$5:$A$15</c:f>
              <c:strCache>
                <c:ptCount val="11"/>
                <c:pt idx="0">
                  <c:v>ACTIVIDADES CENTRALES ADMINISTRATIVAS</c:v>
                </c:pt>
                <c:pt idx="1">
                  <c:v>ATENCIÓN SOCIAL Y COMEDORES COMUNITARIOS</c:v>
                </c:pt>
                <c:pt idx="2">
                  <c:v>ASISTENCIA A PESCADORES POR VEDA PESQUERA</c:v>
                </c:pt>
                <c:pt idx="3">
                  <c:v>ADMINISTRACION DE DONACION DE ALIMENTOS</c:v>
                </c:pt>
                <c:pt idx="4">
                  <c:v>COORDINACION ADMINISTRATIVA Y FINANCIERA DEL GABINETE SOCIAL </c:v>
                </c:pt>
                <c:pt idx="5">
                  <c:v>PROTECCIÓN SOCIAL A FAMILIAS DE TEKOPORA </c:v>
                </c:pt>
                <c:pt idx="6">
                  <c:v>FOMENTO DE MICROEMPRENDIMIENTOS A PARTICIPANTES DE TENONDERA</c:v>
                </c:pt>
                <c:pt idx="7">
                  <c:v>REGULARIZACIÓN DE TERRITORIOS SOCIALES, TEKOHA</c:v>
                </c:pt>
                <c:pt idx="8">
                  <c:v>ACCESO A LA ALIMENTACION ESCOLAR HAMBRE CERO EN LAS ESCUELAS -GESTION ADMINISTRATIVA</c:v>
                </c:pt>
                <c:pt idx="9">
                  <c:v>PROVISION DE ALIMENTACION ESCOLAR - FONAE</c:v>
                </c:pt>
                <c:pt idx="10">
                  <c:v>ACCESO A LA PENSION PARA ADULTOS MAYORES</c:v>
                </c:pt>
              </c:strCache>
            </c:strRef>
          </c:cat>
          <c:val>
            <c:numRef>
              <c:f>Torta!$S$22:$S$32</c:f>
              <c:numCache>
                <c:formatCode>0%</c:formatCode>
                <c:ptCount val="11"/>
                <c:pt idx="0">
                  <c:v>0.1016634307326543</c:v>
                </c:pt>
                <c:pt idx="1">
                  <c:v>4.0960283639532007E-3</c:v>
                </c:pt>
                <c:pt idx="2">
                  <c:v>6.5627687128864721E-3</c:v>
                </c:pt>
                <c:pt idx="3">
                  <c:v>0</c:v>
                </c:pt>
                <c:pt idx="4">
                  <c:v>6.6992339971324241E-2</c:v>
                </c:pt>
                <c:pt idx="5">
                  <c:v>0.16520987847002977</c:v>
                </c:pt>
                <c:pt idx="6">
                  <c:v>1.5613630401176706E-2</c:v>
                </c:pt>
                <c:pt idx="7">
                  <c:v>1.2567996407847533E-2</c:v>
                </c:pt>
                <c:pt idx="8">
                  <c:v>0</c:v>
                </c:pt>
                <c:pt idx="9">
                  <c:v>0.10367150452894193</c:v>
                </c:pt>
                <c:pt idx="10">
                  <c:v>0.15648018272919864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1-4A5C-B88B-82A686A15F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269875</xdr:colOff>
      <xdr:row>0</xdr:row>
      <xdr:rowOff>317501</xdr:rowOff>
    </xdr:from>
    <xdr:to>
      <xdr:col>0</xdr:col>
      <xdr:colOff>5222875</xdr:colOff>
      <xdr:row>1</xdr:row>
      <xdr:rowOff>31751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317501"/>
          <a:ext cx="495300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895350</xdr:rowOff>
    </xdr:from>
    <xdr:to>
      <xdr:col>16</xdr:col>
      <xdr:colOff>0</xdr:colOff>
      <xdr:row>48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704850</xdr:colOff>
      <xdr:row>0</xdr:row>
      <xdr:rowOff>114300</xdr:rowOff>
    </xdr:from>
    <xdr:to>
      <xdr:col>8</xdr:col>
      <xdr:colOff>323850</xdr:colOff>
      <xdr:row>1</xdr:row>
      <xdr:rowOff>3175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14300"/>
          <a:ext cx="4953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23"/>
  <sheetViews>
    <sheetView tabSelected="1" view="pageBreakPreview" topLeftCell="A2" zoomScale="55" zoomScaleNormal="55" zoomScaleSheetLayoutView="55" workbookViewId="0">
      <selection activeCell="K16" sqref="K16"/>
    </sheetView>
  </sheetViews>
  <sheetFormatPr baseColWidth="10" defaultRowHeight="28.5" x14ac:dyDescent="0.25"/>
  <cols>
    <col min="1" max="1" width="91" style="30" customWidth="1"/>
    <col min="2" max="2" width="42.42578125" style="14" bestFit="1" customWidth="1"/>
    <col min="3" max="3" width="34.42578125" style="14" customWidth="1"/>
    <col min="4" max="4" width="34" style="14" customWidth="1"/>
    <col min="5" max="5" width="30.28515625" style="31" customWidth="1"/>
    <col min="6" max="10" width="11.42578125" style="14"/>
    <col min="11" max="11" width="22.7109375" style="14" customWidth="1"/>
    <col min="12" max="16384" width="11.42578125" style="14"/>
  </cols>
  <sheetData>
    <row r="1" spans="1:11" s="13" customFormat="1" ht="89.25" customHeight="1" x14ac:dyDescent="0.25">
      <c r="A1" s="12"/>
      <c r="B1" s="12"/>
      <c r="C1" s="12"/>
      <c r="D1" s="12"/>
      <c r="E1" s="12"/>
    </row>
    <row r="2" spans="1:11" ht="42.75" customHeight="1" x14ac:dyDescent="0.25">
      <c r="A2" s="34" t="s">
        <v>0</v>
      </c>
      <c r="B2" s="34"/>
      <c r="C2" s="34"/>
      <c r="D2" s="34"/>
      <c r="E2" s="34"/>
    </row>
    <row r="3" spans="1:11" ht="44.25" customHeight="1" x14ac:dyDescent="0.25">
      <c r="A3" s="35" t="s">
        <v>23</v>
      </c>
      <c r="B3" s="35"/>
      <c r="C3" s="35"/>
      <c r="D3" s="35"/>
      <c r="E3" s="35"/>
    </row>
    <row r="4" spans="1:11" s="11" customFormat="1" ht="52.5" x14ac:dyDescent="0.25">
      <c r="A4" s="32" t="s">
        <v>1</v>
      </c>
      <c r="B4" s="32" t="s">
        <v>22</v>
      </c>
      <c r="C4" s="32" t="s">
        <v>2</v>
      </c>
      <c r="D4" s="32" t="s">
        <v>3</v>
      </c>
      <c r="E4" s="32" t="s">
        <v>4</v>
      </c>
    </row>
    <row r="5" spans="1:11" ht="43.5" customHeight="1" x14ac:dyDescent="0.25">
      <c r="A5" s="15" t="s">
        <v>5</v>
      </c>
      <c r="B5" s="16">
        <v>53861358421</v>
      </c>
      <c r="C5" s="16">
        <v>53861358421</v>
      </c>
      <c r="D5" s="16">
        <v>5475730481</v>
      </c>
      <c r="E5" s="17">
        <f>+D5/C5</f>
        <v>0.1016634307326543</v>
      </c>
    </row>
    <row r="6" spans="1:11" ht="43.5" customHeight="1" x14ac:dyDescent="0.25">
      <c r="A6" s="15" t="s">
        <v>6</v>
      </c>
      <c r="B6" s="16">
        <v>11047193520</v>
      </c>
      <c r="C6" s="16">
        <v>11047193520</v>
      </c>
      <c r="D6" s="16">
        <v>45249618</v>
      </c>
      <c r="E6" s="17">
        <f t="shared" ref="E6:E15" si="0">+D6/C6</f>
        <v>4.0960283639532007E-3</v>
      </c>
    </row>
    <row r="7" spans="1:11" ht="43.5" customHeight="1" x14ac:dyDescent="0.25">
      <c r="A7" s="15" t="s">
        <v>7</v>
      </c>
      <c r="B7" s="16">
        <v>6604471359</v>
      </c>
      <c r="C7" s="16">
        <v>6604471359</v>
      </c>
      <c r="D7" s="16">
        <v>43343618</v>
      </c>
      <c r="E7" s="17">
        <f t="shared" si="0"/>
        <v>6.5627687128864721E-3</v>
      </c>
    </row>
    <row r="8" spans="1:11" ht="43.5" customHeight="1" x14ac:dyDescent="0.25">
      <c r="A8" s="15" t="s">
        <v>8</v>
      </c>
      <c r="B8" s="16">
        <v>269780000</v>
      </c>
      <c r="C8" s="16">
        <v>269780000</v>
      </c>
      <c r="D8" s="16">
        <v>0</v>
      </c>
      <c r="E8" s="17">
        <f t="shared" si="0"/>
        <v>0</v>
      </c>
    </row>
    <row r="9" spans="1:11" ht="57" x14ac:dyDescent="0.25">
      <c r="A9" s="15" t="s">
        <v>18</v>
      </c>
      <c r="B9" s="16">
        <v>6262719636</v>
      </c>
      <c r="C9" s="16">
        <v>6262719636</v>
      </c>
      <c r="D9" s="16">
        <v>419554243</v>
      </c>
      <c r="E9" s="17">
        <f t="shared" si="0"/>
        <v>6.6992339971324241E-2</v>
      </c>
    </row>
    <row r="10" spans="1:11" ht="43.5" customHeight="1" x14ac:dyDescent="0.25">
      <c r="A10" s="15" t="s">
        <v>9</v>
      </c>
      <c r="B10" s="18">
        <v>587667515527</v>
      </c>
      <c r="C10" s="18">
        <v>587667515527</v>
      </c>
      <c r="D10" s="18">
        <v>97088478821</v>
      </c>
      <c r="E10" s="17">
        <f t="shared" si="0"/>
        <v>0.16520987847002977</v>
      </c>
    </row>
    <row r="11" spans="1:11" ht="57" x14ac:dyDescent="0.25">
      <c r="A11" s="15" t="s">
        <v>10</v>
      </c>
      <c r="B11" s="18">
        <v>34324162109</v>
      </c>
      <c r="C11" s="18">
        <v>34324162109</v>
      </c>
      <c r="D11" s="18">
        <v>535924781</v>
      </c>
      <c r="E11" s="17">
        <f t="shared" si="0"/>
        <v>1.5613630401176706E-2</v>
      </c>
    </row>
    <row r="12" spans="1:11" ht="57" x14ac:dyDescent="0.25">
      <c r="A12" s="15" t="s">
        <v>11</v>
      </c>
      <c r="B12" s="18">
        <v>11140952500</v>
      </c>
      <c r="C12" s="18">
        <v>11140952500</v>
      </c>
      <c r="D12" s="18">
        <v>140019451</v>
      </c>
      <c r="E12" s="17">
        <f>+D12/C12</f>
        <v>1.2567996407847533E-2</v>
      </c>
    </row>
    <row r="13" spans="1:11" ht="57" x14ac:dyDescent="0.25">
      <c r="A13" s="15" t="s">
        <v>20</v>
      </c>
      <c r="B13" s="18">
        <v>4709562000</v>
      </c>
      <c r="C13" s="18">
        <v>4709562000</v>
      </c>
      <c r="D13" s="18">
        <v>0</v>
      </c>
      <c r="E13" s="17">
        <f t="shared" si="0"/>
        <v>0</v>
      </c>
    </row>
    <row r="14" spans="1:11" ht="30.75" customHeight="1" x14ac:dyDescent="0.25">
      <c r="A14" s="19" t="s">
        <v>19</v>
      </c>
      <c r="B14" s="18">
        <v>1015923605513</v>
      </c>
      <c r="C14" s="18">
        <v>1015923605513</v>
      </c>
      <c r="D14" s="18">
        <v>105322328670</v>
      </c>
      <c r="E14" s="20">
        <f t="shared" si="0"/>
        <v>0.10367150452894193</v>
      </c>
    </row>
    <row r="15" spans="1:11" ht="41.25" customHeight="1" x14ac:dyDescent="0.25">
      <c r="A15" s="19" t="s">
        <v>21</v>
      </c>
      <c r="B15" s="18">
        <v>2834685116892</v>
      </c>
      <c r="C15" s="18">
        <v>2834685116892</v>
      </c>
      <c r="D15" s="18">
        <v>443572045071</v>
      </c>
      <c r="E15" s="20">
        <f t="shared" si="0"/>
        <v>0.15648018272919864</v>
      </c>
    </row>
    <row r="16" spans="1:11" s="24" customFormat="1" ht="44.25" customHeight="1" x14ac:dyDescent="0.25">
      <c r="A16" s="21" t="s">
        <v>12</v>
      </c>
      <c r="B16" s="22">
        <f>SUM(B5:B15)</f>
        <v>4566496437477</v>
      </c>
      <c r="C16" s="22">
        <f>SUM(C5:C15)</f>
        <v>4566496437477</v>
      </c>
      <c r="D16" s="22">
        <f>SUM(D5:D15)</f>
        <v>652642674754</v>
      </c>
      <c r="E16" s="23">
        <f>+D16/C16</f>
        <v>0.14291978186992446</v>
      </c>
      <c r="K16" s="24">
        <f>C16-2158732537811</f>
        <v>2407763899666</v>
      </c>
    </row>
    <row r="17" spans="1:5" ht="35.25" customHeight="1" x14ac:dyDescent="0.25">
      <c r="A17" s="35" t="s">
        <v>13</v>
      </c>
      <c r="B17" s="35"/>
      <c r="C17" s="35"/>
      <c r="D17" s="35"/>
      <c r="E17" s="35"/>
    </row>
    <row r="18" spans="1:5" s="33" customFormat="1" ht="52.5" x14ac:dyDescent="0.25">
      <c r="A18" s="32"/>
      <c r="B18" s="32" t="s">
        <v>22</v>
      </c>
      <c r="C18" s="32" t="s">
        <v>2</v>
      </c>
      <c r="D18" s="32" t="s">
        <v>3</v>
      </c>
      <c r="E18" s="32" t="s">
        <v>4</v>
      </c>
    </row>
    <row r="19" spans="1:5" s="27" customFormat="1" ht="34.5" customHeight="1" x14ac:dyDescent="0.25">
      <c r="A19" s="19" t="s">
        <v>14</v>
      </c>
      <c r="B19" s="25">
        <f>SUM(B5:B9)</f>
        <v>78045522936</v>
      </c>
      <c r="C19" s="25">
        <f t="shared" ref="C19:D19" si="1">SUM(C5:C9)</f>
        <v>78045522936</v>
      </c>
      <c r="D19" s="25">
        <f t="shared" si="1"/>
        <v>5983877960</v>
      </c>
      <c r="E19" s="26">
        <f>+D19/C19</f>
        <v>7.6671636435916832E-2</v>
      </c>
    </row>
    <row r="20" spans="1:5" s="27" customFormat="1" ht="37.5" customHeight="1" x14ac:dyDescent="0.25">
      <c r="A20" s="19" t="s">
        <v>15</v>
      </c>
      <c r="B20" s="25">
        <f>SUM(B10:B15)</f>
        <v>4488450914541</v>
      </c>
      <c r="C20" s="25">
        <f>SUM(C10:C15)</f>
        <v>4488450914541</v>
      </c>
      <c r="D20" s="25">
        <f>SUM(D10:D15)</f>
        <v>646658796794</v>
      </c>
      <c r="E20" s="26">
        <f>+D20/C20</f>
        <v>0.14407170961791144</v>
      </c>
    </row>
    <row r="21" spans="1:5" s="27" customFormat="1" ht="60.75" customHeight="1" x14ac:dyDescent="0.25">
      <c r="A21" s="21" t="s">
        <v>16</v>
      </c>
      <c r="B21" s="28">
        <f>SUM(B19:B20)</f>
        <v>4566496437477</v>
      </c>
      <c r="C21" s="28">
        <f>SUM(C19:C20)</f>
        <v>4566496437477</v>
      </c>
      <c r="D21" s="28">
        <f>SUM(D19:D20)</f>
        <v>652642674754</v>
      </c>
      <c r="E21" s="29">
        <f>+D21/C21</f>
        <v>0.14291978186992446</v>
      </c>
    </row>
    <row r="23" spans="1:5" ht="9.75" customHeight="1" x14ac:dyDescent="0.25"/>
  </sheetData>
  <mergeCells count="3">
    <mergeCell ref="A2:E2"/>
    <mergeCell ref="A3:E3"/>
    <mergeCell ref="A17:E17"/>
  </mergeCells>
  <printOptions horizontalCentered="1"/>
  <pageMargins left="0.51181102362204722" right="0.31496062992125984" top="0.35433070866141736" bottom="0.15748031496062992" header="0.31496062992125984" footer="0.19685039370078741"/>
  <pageSetup paperSize="9" scale="5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view="pageBreakPreview" zoomScale="55" zoomScaleNormal="100" zoomScaleSheetLayoutView="55" workbookViewId="0">
      <selection activeCell="R36" sqref="R36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  <col min="18" max="18" width="106.28515625" style="7" customWidth="1"/>
    <col min="19" max="19" width="20.85546875" customWidth="1"/>
  </cols>
  <sheetData>
    <row r="1" spans="1:18" s="5" customFormat="1" ht="68.25" customHeight="1" x14ac:dyDescent="0.25">
      <c r="A1" s="36"/>
      <c r="B1" s="36"/>
      <c r="C1" s="36"/>
      <c r="D1" s="36"/>
      <c r="E1" s="36"/>
      <c r="F1" s="8"/>
      <c r="G1" s="4"/>
      <c r="H1" s="4"/>
    </row>
    <row r="2" spans="1:18" ht="33" customHeight="1" x14ac:dyDescent="0.25"/>
    <row r="15" spans="1:18" x14ac:dyDescent="0.25">
      <c r="R15" s="6"/>
    </row>
    <row r="21" spans="18:19" ht="31.5" x14ac:dyDescent="0.25">
      <c r="R21" s="37" t="s">
        <v>0</v>
      </c>
      <c r="S21" s="37"/>
    </row>
    <row r="22" spans="18:19" ht="18.75" x14ac:dyDescent="0.25">
      <c r="R22" s="1" t="s">
        <v>5</v>
      </c>
      <c r="S22" s="2">
        <f>'28-02-2025'!E5</f>
        <v>0.1016634307326543</v>
      </c>
    </row>
    <row r="23" spans="18:19" ht="18.75" x14ac:dyDescent="0.25">
      <c r="R23" s="1" t="s">
        <v>6</v>
      </c>
      <c r="S23" s="2">
        <f>'28-02-2025'!E6</f>
        <v>4.0960283639532007E-3</v>
      </c>
    </row>
    <row r="24" spans="18:19" ht="18.75" x14ac:dyDescent="0.25">
      <c r="R24" s="1" t="s">
        <v>7</v>
      </c>
      <c r="S24" s="2">
        <f>'28-02-2025'!E7</f>
        <v>6.5627687128864721E-3</v>
      </c>
    </row>
    <row r="25" spans="18:19" ht="18.75" x14ac:dyDescent="0.25">
      <c r="R25" s="1" t="s">
        <v>8</v>
      </c>
      <c r="S25" s="2">
        <f>'28-02-2025'!E8</f>
        <v>0</v>
      </c>
    </row>
    <row r="26" spans="18:19" ht="18.75" x14ac:dyDescent="0.25">
      <c r="R26" s="1" t="s">
        <v>18</v>
      </c>
      <c r="S26" s="2">
        <f>'28-02-2025'!E9</f>
        <v>6.6992339971324241E-2</v>
      </c>
    </row>
    <row r="27" spans="18:19" ht="18.75" x14ac:dyDescent="0.25">
      <c r="R27" s="1" t="s">
        <v>9</v>
      </c>
      <c r="S27" s="2">
        <f>'28-02-2025'!E10</f>
        <v>0.16520987847002977</v>
      </c>
    </row>
    <row r="28" spans="18:19" ht="18.75" x14ac:dyDescent="0.25">
      <c r="R28" s="1" t="s">
        <v>10</v>
      </c>
      <c r="S28" s="2">
        <f>'28-02-2025'!E11</f>
        <v>1.5613630401176706E-2</v>
      </c>
    </row>
    <row r="29" spans="18:19" ht="18.75" x14ac:dyDescent="0.25">
      <c r="R29" s="3" t="s">
        <v>11</v>
      </c>
      <c r="S29" s="2">
        <f>'28-02-2025'!E12</f>
        <v>1.2567996407847533E-2</v>
      </c>
    </row>
    <row r="30" spans="18:19" ht="37.5" x14ac:dyDescent="0.25">
      <c r="R30" s="1" t="s">
        <v>20</v>
      </c>
      <c r="S30" s="2">
        <f>'28-02-2025'!E13</f>
        <v>0</v>
      </c>
    </row>
    <row r="31" spans="18:19" ht="18.75" x14ac:dyDescent="0.25">
      <c r="R31" s="1" t="s">
        <v>19</v>
      </c>
      <c r="S31" s="2">
        <f>'28-02-2025'!E14</f>
        <v>0.10367150452894193</v>
      </c>
    </row>
    <row r="32" spans="18:19" ht="18.75" x14ac:dyDescent="0.25">
      <c r="R32" s="1" t="s">
        <v>21</v>
      </c>
      <c r="S32" s="2">
        <f>'28-02-2025'!E15</f>
        <v>0.15648018272919864</v>
      </c>
    </row>
    <row r="33" spans="18:19" ht="18.75" x14ac:dyDescent="0.25">
      <c r="R33" s="1"/>
      <c r="S33" s="2"/>
    </row>
    <row r="34" spans="18:19" ht="18.75" x14ac:dyDescent="0.25">
      <c r="R34" s="10" t="s">
        <v>24</v>
      </c>
      <c r="S34" s="9">
        <f>'28-02-2025'!E16</f>
        <v>0.14291978186992446</v>
      </c>
    </row>
    <row r="36" spans="18:19" ht="254.25" customHeight="1" x14ac:dyDescent="0.25"/>
    <row r="49" spans="3:3" x14ac:dyDescent="0.25">
      <c r="C49" t="s">
        <v>17</v>
      </c>
    </row>
  </sheetData>
  <mergeCells count="2">
    <mergeCell ref="A1:E1"/>
    <mergeCell ref="R21:S21"/>
  </mergeCells>
  <printOptions horizontalCentered="1"/>
  <pageMargins left="0.70866141732283472" right="0.86614173228346458" top="0.34" bottom="0.2" header="0.31496062992125984" footer="0.2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28-02-2025</vt:lpstr>
      <vt:lpstr>Torta</vt:lpstr>
      <vt:lpstr>'28-02-2025'!Área_de_impresión</vt:lpstr>
      <vt:lpstr>Torta!Área_de_impresión</vt:lpstr>
      <vt:lpstr>'28-02-2025'!Print_Area</vt:lpstr>
      <vt:lpstr>Torta!Print_Area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2025-03-04T12:39:40Z</cp:lastPrinted>
  <dcterms:created xsi:type="dcterms:W3CDTF">2023-03-01T11:48:21Z</dcterms:created>
  <dcterms:modified xsi:type="dcterms:W3CDTF">2025-03-10T10:46:09Z</dcterms:modified>
</cp:coreProperties>
</file>