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12 DICIEMBRE\"/>
    </mc:Choice>
  </mc:AlternateContent>
  <bookViews>
    <workbookView xWindow="-120" yWindow="-120" windowWidth="20730" windowHeight="11160" activeTab="1"/>
  </bookViews>
  <sheets>
    <sheet name="31 -12-2020" sheetId="8" r:id="rId1"/>
    <sheet name="Torta" sheetId="9" r:id="rId2"/>
    <sheet name="Hoja1" sheetId="10" r:id="rId3"/>
  </sheets>
  <definedNames>
    <definedName name="_xlnm.Print_Area" localSheetId="0">'31 -12-2020'!$A$1:$F$26</definedName>
    <definedName name="_xlnm.Print_Area" localSheetId="1">Torta!$A$1:$R$49</definedName>
    <definedName name="Print_Area" localSheetId="0">'31 -12-2020'!$A$1:$F$23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8" l="1"/>
  <c r="D9" i="8" l="1"/>
  <c r="C9" i="8"/>
  <c r="C6" i="8"/>
  <c r="D6" i="8"/>
  <c r="E7" i="8" l="1"/>
  <c r="E9" i="8" l="1"/>
  <c r="E10" i="8" l="1"/>
  <c r="E7" i="10" l="1"/>
  <c r="C7" i="10"/>
  <c r="D7" i="10"/>
  <c r="B7" i="10"/>
  <c r="D5" i="10"/>
  <c r="D4" i="10" s="1"/>
  <c r="E4" i="10" s="1"/>
  <c r="E5" i="10" l="1"/>
  <c r="D19" i="8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2" i="8" l="1"/>
  <c r="E6" i="8" l="1"/>
  <c r="E8" i="8"/>
  <c r="E11" i="8"/>
  <c r="E5" i="8" l="1"/>
</calcChain>
</file>

<file path=xl/sharedStrings.xml><?xml version="1.0" encoding="utf-8"?>
<sst xmlns="http://schemas.openxmlformats.org/spreadsheetml/2006/main" count="28" uniqueCount="22">
  <si>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</si>
  <si>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</si>
  <si>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</si>
  <si>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</si>
  <si>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</si>
  <si>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</si>
  <si>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</si>
  <si>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</si>
  <si>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</si>
  <si>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</si>
  <si>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</si>
  <si>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</si>
  <si>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</si>
  <si>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</si>
  <si>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</si>
  <si>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</si>
  <si>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</si>
  <si>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</si>
  <si>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</si>
  <si>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</si>
  <si>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</si>
  <si>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EJECUCION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</si>
</sst>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1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'31 -12-2020'!$A$2:$E$2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6311093084058835E-2"/>
                  <c:y val="-0.17134079078778014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'31 -12-2020'!$A$5:$A$13</c:f>
              <c:strCache>
                <c:ptCount val="8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TRAN. MONETARIAS A FAMILIAS AFECTADAS POR COVID19- ADICIONAL</c:v>
                </c:pt>
                <c:pt idx="6">
                  <c:v>FOMENTO DE MICROEMPRENDIMIENTOS A PARTICIPANTES DE TENONDERA</c:v>
                </c:pt>
                <c:pt idx="7">
                  <c:v>REGULARIZACIÓN DE TERRITORIOS SOCIALES, TEKOHA</c:v>
                </c:pt>
              </c:strCache>
            </c:strRef>
          </c:cat>
          <c:val>
            <c:numRef>
              <c:f>'31 -12-2020'!$E$5:$E$13</c:f>
              <c:numCache>
                <c:formatCode>0%</c:formatCode>
                <c:ptCount val="9"/>
                <c:pt idx="0">
                  <c:v>0.93106912693128752</c:v>
                </c:pt>
                <c:pt idx="1">
                  <c:v>0.96999651681841659</c:v>
                </c:pt>
                <c:pt idx="2">
                  <c:v>8.4502980000000005E-2</c:v>
                </c:pt>
                <c:pt idx="3">
                  <c:v>0.98887408213429884</c:v>
                </c:pt>
                <c:pt idx="4">
                  <c:v>0.98445349806374494</c:v>
                </c:pt>
                <c:pt idx="5">
                  <c:v>0.99999920166051348</c:v>
                </c:pt>
                <c:pt idx="6">
                  <c:v>0.98949832319183351</c:v>
                </c:pt>
                <c:pt idx="7">
                  <c:v>0.38031472382669923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149679</xdr:colOff>
      <xdr:row>2</xdr:row>
      <xdr:rowOff>13607</xdr:rowOff>
    </xdr:from>
    <xdr:to>
      <xdr:col>15</xdr:col>
      <xdr:colOff>693966</xdr:colOff>
      <xdr:row>49</xdr:row>
      <xdr:rowOff>27214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31/12/2020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0.31848</cdr:x>
      <cdr:y>0.00877</cdr:y>
    </cdr:from>
    <cdr:to>
      <cdr:x>0.67611</cdr:x>
      <cdr:y>0.08906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5092002" y="105202"/>
          <a:ext cx="5717933" cy="96362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31/12/2020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96%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zoomScale="70" zoomScaleNormal="70" zoomScaleSheetLayoutView="70" workbookViewId="0">
      <selection activeCell="A16" sqref="A16:E16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5" t="s">
        <v>5</v>
      </c>
      <c r="B2" s="45"/>
      <c r="C2" s="45"/>
      <c r="D2" s="45"/>
      <c r="E2" s="45"/>
      <c r="F2" s="5"/>
      <c r="G2" s="5"/>
      <c r="H2" s="5"/>
    </row>
    <row r="3" spans="1:8" ht="44.25" customHeight="1" x14ac:dyDescent="0.25">
      <c r="A3" s="46" t="s">
        <v>21</v>
      </c>
      <c r="B3" s="46"/>
      <c r="C3" s="46"/>
      <c r="D3" s="46"/>
      <c r="E3" s="46"/>
    </row>
    <row r="4" spans="1:8" s="6" customFormat="1" ht="46.5" customHeight="1" x14ac:dyDescent="0.25">
      <c r="A4" s="43" t="s">
        <v>17</v>
      </c>
      <c r="B4" s="43" t="s">
        <v>13</v>
      </c>
      <c r="C4" s="43" t="s">
        <v>4</v>
      </c>
      <c r="D4" s="43" t="s">
        <v>0</v>
      </c>
      <c r="E4" s="44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4">
        <v>52555625618</v>
      </c>
      <c r="C5" s="34">
        <v>52654553648</v>
      </c>
      <c r="D5" s="34">
        <v>49025029294</v>
      </c>
      <c r="E5" s="42">
        <f>+D5/C5</f>
        <v>0.93106912693128752</v>
      </c>
    </row>
    <row r="6" spans="1:8" s="12" customFormat="1" ht="43.5" customHeight="1" x14ac:dyDescent="0.25">
      <c r="A6" s="32" t="s">
        <v>9</v>
      </c>
      <c r="B6" s="34">
        <v>3441022000</v>
      </c>
      <c r="C6" s="34">
        <f>13891270000-C7</f>
        <v>3891270000</v>
      </c>
      <c r="D6" s="34">
        <f>4619548146-D7</f>
        <v>3774518346</v>
      </c>
      <c r="E6" s="42">
        <f t="shared" ref="E6:E12" si="0">+D6/C6</f>
        <v>0.96999651681841659</v>
      </c>
    </row>
    <row r="7" spans="1:8" s="12" customFormat="1" ht="43.5" customHeight="1" x14ac:dyDescent="0.25">
      <c r="A7" s="32" t="s">
        <v>20</v>
      </c>
      <c r="B7" s="34">
        <v>0</v>
      </c>
      <c r="C7" s="34">
        <v>10000000000</v>
      </c>
      <c r="D7" s="34">
        <v>845029800</v>
      </c>
      <c r="E7" s="42">
        <f t="shared" ref="E7" si="1">+D7/C7</f>
        <v>8.4502980000000005E-2</v>
      </c>
    </row>
    <row r="8" spans="1:8" s="12" customFormat="1" ht="43.5" customHeight="1" x14ac:dyDescent="0.25">
      <c r="A8" s="32" t="s">
        <v>10</v>
      </c>
      <c r="B8" s="34">
        <v>6849018170</v>
      </c>
      <c r="C8" s="34">
        <v>6574357629</v>
      </c>
      <c r="D8" s="34">
        <v>6501211866</v>
      </c>
      <c r="E8" s="42">
        <f t="shared" si="0"/>
        <v>0.98887408213429884</v>
      </c>
    </row>
    <row r="9" spans="1:8" s="12" customFormat="1" ht="43.5" customHeight="1" x14ac:dyDescent="0.25">
      <c r="A9" s="32" t="s">
        <v>14</v>
      </c>
      <c r="B9" s="35">
        <v>415536264538</v>
      </c>
      <c r="C9" s="35">
        <f xml:space="preserve"> 452952853230-C10</f>
        <v>420689636345</v>
      </c>
      <c r="D9" s="35">
        <f>446412575227-D10</f>
        <v>414149384099</v>
      </c>
      <c r="E9" s="42">
        <f t="shared" ref="E9:E10" si="2">+D9/C9</f>
        <v>0.98445349806374494</v>
      </c>
    </row>
    <row r="10" spans="1:8" s="12" customFormat="1" ht="43.5" customHeight="1" x14ac:dyDescent="0.25">
      <c r="A10" s="32" t="s">
        <v>15</v>
      </c>
      <c r="B10" s="35">
        <v>0</v>
      </c>
      <c r="C10" s="35">
        <v>32263216885</v>
      </c>
      <c r="D10" s="35">
        <v>32263191128</v>
      </c>
      <c r="E10" s="42">
        <f t="shared" si="2"/>
        <v>0.99999920166051348</v>
      </c>
    </row>
    <row r="11" spans="1:8" s="12" customFormat="1" ht="43.5" customHeight="1" x14ac:dyDescent="0.25">
      <c r="A11" s="32" t="s">
        <v>11</v>
      </c>
      <c r="B11" s="35">
        <v>37086423172</v>
      </c>
      <c r="C11" s="35">
        <v>34024618404</v>
      </c>
      <c r="D11" s="35">
        <v>33667302858</v>
      </c>
      <c r="E11" s="42">
        <f t="shared" si="0"/>
        <v>0.98949832319183351</v>
      </c>
    </row>
    <row r="12" spans="1:8" s="12" customFormat="1" ht="43.5" customHeight="1" x14ac:dyDescent="0.25">
      <c r="A12" s="32" t="s">
        <v>12</v>
      </c>
      <c r="B12" s="35">
        <v>9116939516</v>
      </c>
      <c r="C12" s="35">
        <v>7657828342</v>
      </c>
      <c r="D12" s="35">
        <v>2912384871</v>
      </c>
      <c r="E12" s="42">
        <f t="shared" si="0"/>
        <v>0.38031472382669923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6">
        <f>SUM(B5:B13)</f>
        <v>524585293014</v>
      </c>
      <c r="C14" s="36">
        <f>SUM(C5:C13)</f>
        <v>567755481253</v>
      </c>
      <c r="D14" s="36">
        <f>SUM(D5:D13)</f>
        <v>543138052262</v>
      </c>
      <c r="E14" s="49">
        <f>+D14/C14</f>
        <v>0.95664079026296511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7" t="s">
        <v>6</v>
      </c>
      <c r="B16" s="47"/>
      <c r="C16" s="47"/>
      <c r="D16" s="47"/>
      <c r="E16" s="47"/>
      <c r="F16" s="5"/>
      <c r="G16" s="5"/>
      <c r="H16" s="5"/>
    </row>
    <row r="17" spans="1:8" s="27" customFormat="1" ht="42" customHeight="1" x14ac:dyDescent="0.25">
      <c r="A17" s="30"/>
      <c r="B17" s="43" t="s">
        <v>13</v>
      </c>
      <c r="C17" s="43" t="s">
        <v>4</v>
      </c>
      <c r="D17" s="43" t="s">
        <v>0</v>
      </c>
      <c r="E17" s="43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18</v>
      </c>
      <c r="B19" s="37">
        <f>SUM(B5:B8)</f>
        <v>62845665788</v>
      </c>
      <c r="C19" s="37">
        <f>SUM(C5:C8)</f>
        <v>73120181277</v>
      </c>
      <c r="D19" s="37">
        <f>SUM(D5:D8)</f>
        <v>60145789306</v>
      </c>
      <c r="E19" s="28">
        <f>+D19/C19</f>
        <v>0.82256072476284869</v>
      </c>
      <c r="F19" s="17"/>
      <c r="G19" s="17"/>
      <c r="H19" s="17"/>
    </row>
    <row r="20" spans="1:8" s="18" customFormat="1" ht="35.25" customHeight="1" x14ac:dyDescent="0.25">
      <c r="A20" s="9" t="s">
        <v>19</v>
      </c>
      <c r="B20" s="37">
        <f>SUM(B9:B12)</f>
        <v>461739627226</v>
      </c>
      <c r="C20" s="37">
        <f>SUM(C9:C12)</f>
        <v>494635299976</v>
      </c>
      <c r="D20" s="37">
        <f>SUM(D9:D12)</f>
        <v>482992262956</v>
      </c>
      <c r="E20" s="28">
        <f>+D20/C20</f>
        <v>0.97646137058846194</v>
      </c>
      <c r="F20" s="17"/>
      <c r="G20" s="17"/>
      <c r="H20" s="17"/>
    </row>
    <row r="21" spans="1:8" s="18" customFormat="1" ht="18.75" customHeight="1" x14ac:dyDescent="0.25">
      <c r="A21" s="9"/>
      <c r="B21" s="37"/>
      <c r="C21" s="37"/>
      <c r="D21" s="37"/>
      <c r="E21" s="28"/>
      <c r="F21" s="17"/>
      <c r="G21" s="17"/>
      <c r="H21" s="17"/>
    </row>
    <row r="22" spans="1:8" s="18" customFormat="1" ht="27.75" customHeight="1" x14ac:dyDescent="0.25">
      <c r="A22" s="39" t="s">
        <v>7</v>
      </c>
      <c r="B22" s="38">
        <f>SUM(B19:B21)</f>
        <v>524585293014</v>
      </c>
      <c r="C22" s="38">
        <f>SUM(C19:C21)</f>
        <v>567755481253</v>
      </c>
      <c r="D22" s="38">
        <f>SUM(D19:D21)</f>
        <v>543138052262</v>
      </c>
      <c r="E22" s="50">
        <f>+D22/C22</f>
        <v>0.95664079026296511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view="pageBreakPreview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8"/>
      <c r="B1" s="48"/>
      <c r="C1" s="48"/>
      <c r="D1" s="48"/>
      <c r="E1" s="48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2" customFormat="1" ht="48" customHeight="1" x14ac:dyDescent="0.25">
      <c r="A4" s="32" t="s">
        <v>14</v>
      </c>
      <c r="B4" s="35">
        <v>415536264538</v>
      </c>
      <c r="C4" s="35">
        <v>415536264538</v>
      </c>
      <c r="D4" s="35">
        <f>80533216177+159873503078-D5</f>
        <v>208869905284</v>
      </c>
      <c r="E4" s="33">
        <f t="shared" ref="E4:E5" si="0">+D4/C4</f>
        <v>0.50265144852333155</v>
      </c>
    </row>
    <row r="5" spans="1:5" s="12" customFormat="1" ht="48" customHeight="1" x14ac:dyDescent="0.25">
      <c r="A5" s="32" t="s">
        <v>15</v>
      </c>
      <c r="B5" s="35">
        <v>0</v>
      </c>
      <c r="C5" s="35">
        <v>31536813971</v>
      </c>
      <c r="D5" s="35">
        <f>+C5</f>
        <v>31536813971</v>
      </c>
      <c r="E5" s="33">
        <f t="shared" si="0"/>
        <v>1</v>
      </c>
    </row>
    <row r="7" spans="1:5" ht="18.75" x14ac:dyDescent="0.25">
      <c r="A7" t="s">
        <v>16</v>
      </c>
      <c r="B7" s="40">
        <f>+B4+B5</f>
        <v>415536264538</v>
      </c>
      <c r="C7" s="40">
        <f t="shared" ref="C7:D7" si="1">+C4+C5</f>
        <v>447073078509</v>
      </c>
      <c r="D7" s="40">
        <f t="shared" si="1"/>
        <v>240406719255</v>
      </c>
      <c r="E7" s="41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31 -12-2020</vt:lpstr>
      <vt:lpstr>Torta</vt:lpstr>
      <vt:lpstr>Hoja1</vt:lpstr>
      <vt:lpstr>'31 -12-2020'!Área_de_impresión</vt:lpstr>
      <vt:lpstr>Torta!Área_de_impresión</vt:lpstr>
      <vt:lpstr>'31 -12-2020'!Print_Area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2020-12-29T18:58:11Z</cp:lastPrinted>
  <dcterms:created xsi:type="dcterms:W3CDTF">2009-07-11T01:02:48Z</dcterms:created>
  <dcterms:modified xsi:type="dcterms:W3CDTF">2020-12-29T19:19:39Z</dcterms:modified>
</cp:coreProperties>
</file>